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505" activeTab="0"/>
  </bookViews>
  <sheets>
    <sheet name="เหมือนแผนงานรวม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<sst xmlns="http://schemas.openxmlformats.org/spreadsheetml/2006/main" count="98" uniqueCount="65">
  <si>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</si>
  <si>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</si>
  <si>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</si>
  <si>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</si>
  <si>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</si>
  <si>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</si>
  <si>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</si>
  <si>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</si>
  <si>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</si>
  <si>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</si>
  <si>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</si>
  <si>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</si>
  <si>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</si>
  <si>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</si>
  <si>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</si>
  <si>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</si>
  <si>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</si>
  <si>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</si>
  <si>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</si>
  <si>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</si>
  <si>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</si>
  <si>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</si>
  <si>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</si>
  <si>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</si>
  <si>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</si>
  <si>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</si>
  <si>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</si>
  <si>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</si>
  <si>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</si>
  <si>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</si>
  <si>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</si>
  <si>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</si>
  <si>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</si>
  <si>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</si>
  <si>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</si>
  <si>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</si>
  <si>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</si>
  <si>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</si>
  <si>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</si>
  <si>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</si>
  <si>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</si>
  <si>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</si>
  <si>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</si>
  <si>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</si>
  <si>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</si>
  <si>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</si>
  <si>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</si>
  <si>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งบกลาง  (ก)</t>
  </si>
  <si>
    <t>ค่าครุภัณฑ์  (หมายเหตุ 1)</t>
  </si>
  <si>
    <t>ค่าครุภัณฑ์  (ท)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</si>
  <si>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</si>
  <si>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</si>
  <si>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รวมรายจ่าย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</si>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</sst>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3" fontId="5" fillId="0" borderId="24" xfId="36" applyFont="1" applyFill="1" applyBorder="1" applyAlignment="1">
      <alignment/>
    </xf>
    <xf numFmtId="43" fontId="5" fillId="0" borderId="24" xfId="36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43" fontId="5" fillId="0" borderId="26" xfId="3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2;&#3656;&#3634;&#3618;&#3649;&#3618;&#3585;&#3605;&#3634;&#3617;&#3649;&#3612;&#3609;&#3591;&#3634;&#3609;\&#3617;.&#3588;.-&#3617;&#3637;.&#3588;.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แผนงานรวม"/>
      <sheetName val="เงินรายรับ+เงินสะสม"/>
      <sheetName val="เหมือนแผนงานรวม"/>
      <sheetName val="เงินสะสม"/>
      <sheetName val="รายงานรายจ่าย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32234700</v>
          </cell>
          <cell r="C8">
            <v>6634773.79</v>
          </cell>
        </row>
        <row r="9">
          <cell r="B9">
            <v>1478000</v>
          </cell>
          <cell r="C9">
            <v>369930</v>
          </cell>
        </row>
        <row r="10">
          <cell r="B10">
            <v>12758600</v>
          </cell>
          <cell r="C10">
            <v>2448900</v>
          </cell>
        </row>
        <row r="11">
          <cell r="B11">
            <v>16845000</v>
          </cell>
          <cell r="C11">
            <v>174744.5</v>
          </cell>
        </row>
        <row r="12">
          <cell r="C12">
            <v>0</v>
          </cell>
        </row>
        <row r="13">
          <cell r="B13">
            <v>20910000</v>
          </cell>
          <cell r="C13">
            <v>4961202.8</v>
          </cell>
        </row>
        <row r="14">
          <cell r="B14">
            <v>4491500</v>
          </cell>
          <cell r="C14">
            <v>135070</v>
          </cell>
        </row>
        <row r="15">
          <cell r="B15">
            <v>3610000</v>
          </cell>
          <cell r="C15">
            <v>739586.76</v>
          </cell>
        </row>
        <row r="17">
          <cell r="B17">
            <v>200000</v>
          </cell>
          <cell r="C17">
            <v>0</v>
          </cell>
        </row>
        <row r="19">
          <cell r="B19">
            <v>1459700</v>
          </cell>
          <cell r="C19">
            <v>19100</v>
          </cell>
        </row>
        <row r="20">
          <cell r="B20">
            <v>2000000</v>
          </cell>
        </row>
      </sheetData>
      <sheetData sheetId="1">
        <row r="15">
          <cell r="B15">
            <v>955000</v>
          </cell>
          <cell r="C15">
            <v>300000</v>
          </cell>
        </row>
        <row r="18">
          <cell r="B18">
            <v>2500000</v>
          </cell>
        </row>
      </sheetData>
      <sheetData sheetId="2">
        <row r="8">
          <cell r="B8">
            <v>3155900</v>
          </cell>
          <cell r="C8">
            <v>145593</v>
          </cell>
        </row>
        <row r="9">
          <cell r="B9">
            <v>42633000</v>
          </cell>
          <cell r="D9">
            <v>7014219.68</v>
          </cell>
        </row>
        <row r="11">
          <cell r="B11">
            <v>326700</v>
          </cell>
          <cell r="D11">
            <v>87420</v>
          </cell>
        </row>
        <row r="12">
          <cell r="B12">
            <v>9701300</v>
          </cell>
          <cell r="C12">
            <v>1675904.03</v>
          </cell>
        </row>
        <row r="13">
          <cell r="B13">
            <v>650000</v>
          </cell>
          <cell r="C13">
            <v>136860</v>
          </cell>
        </row>
        <row r="14">
          <cell r="B14">
            <v>1000000</v>
          </cell>
          <cell r="C14">
            <v>106320</v>
          </cell>
        </row>
        <row r="15">
          <cell r="B15">
            <v>11051720</v>
          </cell>
          <cell r="C15">
            <v>2473575.5</v>
          </cell>
        </row>
        <row r="16">
          <cell r="B16">
            <v>10319600</v>
          </cell>
          <cell r="C16">
            <v>1375200</v>
          </cell>
        </row>
        <row r="17">
          <cell r="B17">
            <v>1865400</v>
          </cell>
          <cell r="C17">
            <v>7884</v>
          </cell>
        </row>
        <row r="18">
          <cell r="B18">
            <v>3412400</v>
          </cell>
          <cell r="C18">
            <v>0</v>
          </cell>
        </row>
        <row r="19">
          <cell r="B19">
            <v>3595000</v>
          </cell>
          <cell r="C19">
            <v>688021</v>
          </cell>
        </row>
        <row r="20">
          <cell r="B20">
            <v>38129760</v>
          </cell>
          <cell r="C20">
            <v>9959760</v>
          </cell>
        </row>
        <row r="21">
          <cell r="C21">
            <v>3393295</v>
          </cell>
        </row>
        <row r="23">
          <cell r="B23">
            <v>5278100</v>
          </cell>
          <cell r="C23">
            <v>0</v>
          </cell>
        </row>
        <row r="25">
          <cell r="B25">
            <v>4634000</v>
          </cell>
        </row>
        <row r="26">
          <cell r="B26">
            <v>400000</v>
          </cell>
        </row>
      </sheetData>
      <sheetData sheetId="3">
        <row r="12">
          <cell r="B12">
            <v>2000000</v>
          </cell>
        </row>
        <row r="16">
          <cell r="C16">
            <v>6606000</v>
          </cell>
        </row>
      </sheetData>
      <sheetData sheetId="4">
        <row r="12">
          <cell r="B12">
            <v>6070000</v>
          </cell>
          <cell r="C12">
            <v>1902860</v>
          </cell>
        </row>
        <row r="15">
          <cell r="B15">
            <v>200000</v>
          </cell>
          <cell r="C15">
            <v>0</v>
          </cell>
        </row>
        <row r="19">
          <cell r="B19">
            <v>1000000</v>
          </cell>
        </row>
      </sheetData>
      <sheetData sheetId="5">
        <row r="12">
          <cell r="B12">
            <v>400000</v>
          </cell>
        </row>
        <row r="15">
          <cell r="B15">
            <v>11573500</v>
          </cell>
          <cell r="C15">
            <v>0</v>
          </cell>
        </row>
        <row r="19">
          <cell r="B19">
            <v>257584200</v>
          </cell>
          <cell r="C19">
            <v>0</v>
          </cell>
        </row>
        <row r="20">
          <cell r="B20">
            <v>48248800</v>
          </cell>
        </row>
      </sheetData>
      <sheetData sheetId="6">
        <row r="12">
          <cell r="B12">
            <v>15720000</v>
          </cell>
          <cell r="C12">
            <v>630</v>
          </cell>
        </row>
        <row r="15">
          <cell r="B15">
            <v>1680000</v>
          </cell>
          <cell r="C15">
            <v>0</v>
          </cell>
        </row>
      </sheetData>
      <sheetData sheetId="7">
        <row r="3">
          <cell r="A3" t="str">
            <v>ตั้งแต่วันที่  1  ตุลาคม  2557  ถึง 31 ธันวาคม 2557</v>
          </cell>
        </row>
        <row r="10">
          <cell r="B10">
            <v>792500</v>
          </cell>
          <cell r="C10">
            <v>179700</v>
          </cell>
        </row>
        <row r="12">
          <cell r="B12">
            <v>2430000</v>
          </cell>
          <cell r="C12">
            <v>139940</v>
          </cell>
        </row>
        <row r="13">
          <cell r="B13">
            <v>12000</v>
          </cell>
        </row>
        <row r="14">
          <cell r="B14">
            <v>124000</v>
          </cell>
          <cell r="C14">
            <v>0</v>
          </cell>
        </row>
        <row r="15">
          <cell r="B15">
            <v>216000</v>
          </cell>
          <cell r="C15">
            <v>38392.52</v>
          </cell>
        </row>
        <row r="16">
          <cell r="B16">
            <v>38736000</v>
          </cell>
          <cell r="C16">
            <v>170000</v>
          </cell>
        </row>
        <row r="19">
          <cell r="B19">
            <v>446000</v>
          </cell>
        </row>
        <row r="20">
          <cell r="B20">
            <v>1054000</v>
          </cell>
          <cell r="C20">
            <v>0</v>
          </cell>
        </row>
      </sheetData>
      <sheetData sheetId="8">
        <row r="8">
          <cell r="B8">
            <v>5802920</v>
          </cell>
          <cell r="C8">
            <v>1211115</v>
          </cell>
        </row>
        <row r="9">
          <cell r="B9">
            <v>2380000</v>
          </cell>
          <cell r="C9">
            <v>585510</v>
          </cell>
        </row>
        <row r="10">
          <cell r="B10">
            <v>7461500</v>
          </cell>
          <cell r="D10">
            <v>1453155</v>
          </cell>
        </row>
        <row r="11">
          <cell r="B11">
            <v>300000</v>
          </cell>
          <cell r="C11">
            <v>0</v>
          </cell>
        </row>
        <row r="12">
          <cell r="B12">
            <v>1950000</v>
          </cell>
          <cell r="C12">
            <v>5270</v>
          </cell>
        </row>
        <row r="13">
          <cell r="B13">
            <v>10540000</v>
          </cell>
          <cell r="C13">
            <v>1084129.65</v>
          </cell>
        </row>
        <row r="18">
          <cell r="B18">
            <v>6080500</v>
          </cell>
          <cell r="C18">
            <v>0</v>
          </cell>
        </row>
        <row r="20">
          <cell r="B20">
            <v>4850000</v>
          </cell>
          <cell r="C20">
            <v>17900</v>
          </cell>
        </row>
      </sheetData>
      <sheetData sheetId="9">
        <row r="12">
          <cell r="B12">
            <v>2000000</v>
          </cell>
          <cell r="C12">
            <v>0</v>
          </cell>
        </row>
        <row r="15">
          <cell r="B15">
            <v>200000</v>
          </cell>
          <cell r="C15">
            <v>0</v>
          </cell>
        </row>
      </sheetData>
      <sheetData sheetId="10">
        <row r="17">
          <cell r="C17">
            <v>33667700</v>
          </cell>
          <cell r="D17">
            <v>3451650.8</v>
          </cell>
        </row>
        <row r="18">
          <cell r="C18">
            <v>885000</v>
          </cell>
          <cell r="D18">
            <v>176385.36</v>
          </cell>
        </row>
        <row r="19">
          <cell r="D19">
            <v>1504506.24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5"/>
  <sheetViews>
    <sheetView tabSelected="1" zoomScalePageLayoutView="0" workbookViewId="0" topLeftCell="A1">
      <selection activeCell="A3" sqref="A3:O3"/>
    </sheetView>
  </sheetViews>
  <sheetFormatPr defaultColWidth="29.57421875" defaultRowHeight="12.75"/>
  <cols>
    <col min="1" max="1" width="24.8515625" style="40" customWidth="1"/>
    <col min="2" max="2" width="14.7109375" style="39" customWidth="1"/>
    <col min="3" max="3" width="15.140625" style="39" customWidth="1"/>
    <col min="4" max="4" width="13.8515625" style="39" customWidth="1"/>
    <col min="5" max="5" width="11.421875" style="39" customWidth="1"/>
    <col min="6" max="6" width="13.8515625" style="39" customWidth="1"/>
    <col min="7" max="7" width="12.57421875" style="39" customWidth="1"/>
    <col min="8" max="8" width="13.421875" style="39" bestFit="1" customWidth="1"/>
    <col min="9" max="10" width="12.421875" style="39" bestFit="1" customWidth="1"/>
    <col min="11" max="12" width="13.421875" style="39" bestFit="1" customWidth="1"/>
    <col min="13" max="13" width="12.421875" style="39" bestFit="1" customWidth="1"/>
    <col min="14" max="14" width="8.7109375" style="39" customWidth="1"/>
    <col min="15" max="15" width="12.7109375" style="39" customWidth="1"/>
    <col min="16" max="75" width="29.57421875" style="39" customWidth="1"/>
    <col min="76" max="16384" width="29.57421875" style="40" customWidth="1"/>
  </cols>
  <sheetData>
    <row r="1" spans="1:75" s="2" customFormat="1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80" t="str">
        <f>'[1]การศาสนา(260)'!A3</f>
        <v>ตั้งแต่วันที่  1  ตุลาคม  2557  ถึง 31 ธันวาคม 2557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81" t="s">
        <v>2</v>
      </c>
      <c r="B5" s="82" t="s">
        <v>3</v>
      </c>
      <c r="C5" s="82" t="s">
        <v>4</v>
      </c>
      <c r="D5" s="5" t="s">
        <v>5</v>
      </c>
      <c r="E5" s="6" t="s">
        <v>6</v>
      </c>
      <c r="F5" s="83" t="s">
        <v>7</v>
      </c>
      <c r="G5" s="5" t="s">
        <v>8</v>
      </c>
      <c r="H5" s="63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3" t="s">
        <v>14</v>
      </c>
      <c r="N5" s="86" t="s">
        <v>15</v>
      </c>
      <c r="O5" s="63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81"/>
      <c r="B6" s="82"/>
      <c r="C6" s="82"/>
      <c r="D6" s="11" t="s">
        <v>17</v>
      </c>
      <c r="E6" s="12" t="s">
        <v>18</v>
      </c>
      <c r="F6" s="84"/>
      <c r="G6" s="11" t="s">
        <v>19</v>
      </c>
      <c r="H6" s="64"/>
      <c r="I6" s="13" t="s">
        <v>20</v>
      </c>
      <c r="J6" s="11" t="s">
        <v>21</v>
      </c>
      <c r="K6" s="12" t="s">
        <v>22</v>
      </c>
      <c r="L6" s="14" t="s">
        <v>23</v>
      </c>
      <c r="M6" s="84"/>
      <c r="N6" s="87"/>
      <c r="O6" s="6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81"/>
      <c r="B7" s="82"/>
      <c r="C7" s="82"/>
      <c r="D7" s="15"/>
      <c r="E7" s="16" t="s">
        <v>24</v>
      </c>
      <c r="F7" s="85"/>
      <c r="G7" s="15"/>
      <c r="H7" s="65"/>
      <c r="I7" s="17"/>
      <c r="J7" s="15" t="s">
        <v>25</v>
      </c>
      <c r="K7" s="16" t="s">
        <v>26</v>
      </c>
      <c r="L7" s="18" t="s">
        <v>27</v>
      </c>
      <c r="M7" s="85"/>
      <c r="N7" s="88"/>
      <c r="O7" s="6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41193520</v>
      </c>
      <c r="C9" s="25">
        <f>SUM(D9:O9)</f>
        <v>7991481.79</v>
      </c>
      <c r="D9" s="26">
        <f>+'[1]งานบริหารทั่วไป(110)'!C8</f>
        <v>6634773.79</v>
      </c>
      <c r="E9" s="27">
        <v>0</v>
      </c>
      <c r="F9" s="26">
        <f>+'[1]การศึกษา(210)'!C8</f>
        <v>145593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1211115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31</v>
      </c>
      <c r="B10" s="25">
        <f>+'[1]การศึกษา(210)'!B9</f>
        <v>42633000</v>
      </c>
      <c r="C10" s="25">
        <f aca="true" t="shared" si="0" ref="C10:C32">SUM(D10:O10)</f>
        <v>7014219.68</v>
      </c>
      <c r="D10" s="27">
        <v>0</v>
      </c>
      <c r="E10" s="27">
        <v>0</v>
      </c>
      <c r="F10" s="28">
        <f>+'[1]การศึกษา(210)'!D9</f>
        <v>7014219.68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32</v>
      </c>
      <c r="B11" s="25">
        <f>+'[1]งานบริหารทั่วไป(110)'!B9+'[1]อุตสาหกรรม(310)'!B9</f>
        <v>3858000</v>
      </c>
      <c r="C11" s="25">
        <f t="shared" si="0"/>
        <v>955440</v>
      </c>
      <c r="D11" s="26">
        <f>+'[1]งานบริหารทั่วไป(110)'!C9</f>
        <v>369930</v>
      </c>
      <c r="E11" s="27">
        <v>0</v>
      </c>
      <c r="F11" s="27"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585510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33</v>
      </c>
      <c r="B12" s="25">
        <f>+'[1]การศึกษา(210)'!B11</f>
        <v>326700</v>
      </c>
      <c r="C12" s="25">
        <f t="shared" si="0"/>
        <v>87420</v>
      </c>
      <c r="D12" s="27">
        <v>0</v>
      </c>
      <c r="E12" s="27">
        <v>0</v>
      </c>
      <c r="F12" s="27">
        <f>+'[1]การศึกษา(210)'!D11</f>
        <v>87420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34</v>
      </c>
      <c r="B13" s="25">
        <f>+'[1]งานบริหารทั่วไป(110)'!B10+'[1]การศึกษา(210)'!B12+'[1]อุตสาหกรรม(310)'!B10</f>
        <v>29921400</v>
      </c>
      <c r="C13" s="25">
        <f t="shared" si="0"/>
        <v>5577959.03</v>
      </c>
      <c r="D13" s="26">
        <f>+'[1]งานบริหารทั่วไป(110)'!C10</f>
        <v>2448900</v>
      </c>
      <c r="E13" s="27">
        <v>0</v>
      </c>
      <c r="F13" s="26">
        <f>+'[1]การศึกษา(210)'!C12</f>
        <v>1675904.03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1453155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35</v>
      </c>
      <c r="B14" s="25">
        <f>+'[1]การศึกษา(210)'!B13+'[1]การศาสนา(260)'!B10</f>
        <v>1442500</v>
      </c>
      <c r="C14" s="25">
        <f t="shared" si="0"/>
        <v>316560</v>
      </c>
      <c r="D14" s="27">
        <v>0</v>
      </c>
      <c r="E14" s="27">
        <v>0</v>
      </c>
      <c r="F14" s="28">
        <f>+'[1]การศึกษา(210)'!C13</f>
        <v>136860</v>
      </c>
      <c r="G14" s="27" t="s">
        <v>30</v>
      </c>
      <c r="H14" s="27">
        <v>0</v>
      </c>
      <c r="I14" s="27">
        <v>0</v>
      </c>
      <c r="J14" s="27">
        <v>0</v>
      </c>
      <c r="K14" s="27">
        <f>+'[1]การศาสนา(260)'!C10</f>
        <v>179700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36</v>
      </c>
      <c r="B15" s="25">
        <f>+'[1]งานบริหารทั่วไป(110)'!B11+'[1]การศึกษา(210)'!B14+'[1]อุตสาหกรรม(310)'!B11</f>
        <v>18145000</v>
      </c>
      <c r="C15" s="25">
        <f t="shared" si="0"/>
        <v>281064.5</v>
      </c>
      <c r="D15" s="26">
        <f>+'[1]งานบริหารทั่วไป(110)'!C11</f>
        <v>174744.5</v>
      </c>
      <c r="E15" s="27">
        <v>0</v>
      </c>
      <c r="F15" s="28">
        <f>+'[1]การศึกษา(210)'!C14</f>
        <v>106320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36</v>
      </c>
      <c r="B16" s="25">
        <f>+'[1]งานบริหารทั่วไป(110)'!B12</f>
        <v>0</v>
      </c>
      <c r="C16" s="25">
        <f t="shared" si="0"/>
        <v>0</v>
      </c>
      <c r="D16" s="26">
        <f>+'[1]งานบริหารทั่วไป(110)'!C12</f>
        <v>0</v>
      </c>
      <c r="E16" s="27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37</v>
      </c>
      <c r="B17" s="25">
        <f>+'[1]งานบริหารทั่วไป(110)'!B13+'[1]การศึกษา(210)'!B15+'[1]สาธารณสุข (220)'!B12+'[1]สังคมสงเคราะห์ (230)'!B12+'[1]เคหะชุมชน(240)'!B12+'[1]สร้างความเข็มแข็ง (250)'!B12+'[1]การศาสนา(260)'!B12+'[1]อุตสาหกรรม(310)'!B12+'[1]การเกษตร(320)'!B12</f>
        <v>62531720</v>
      </c>
      <c r="C17" s="25">
        <f t="shared" si="0"/>
        <v>9483478.3</v>
      </c>
      <c r="D17" s="26">
        <f>+'[1]งานบริหารทั่วไป(110)'!C13</f>
        <v>4961202.8</v>
      </c>
      <c r="E17" s="27">
        <v>0</v>
      </c>
      <c r="F17" s="26">
        <f>+'[1]การศึกษา(210)'!C15</f>
        <v>2473575.5</v>
      </c>
      <c r="G17" s="27">
        <f>+'[1]สังคมสงเคราะห์ (230)'!C12</f>
        <v>1902860</v>
      </c>
      <c r="H17" s="27">
        <v>0</v>
      </c>
      <c r="I17" s="27">
        <v>0</v>
      </c>
      <c r="J17" s="27">
        <f>+'[1]สร้างความเข็มแข็ง (250)'!C12</f>
        <v>630</v>
      </c>
      <c r="K17" s="27">
        <f>+'[1]การศาสนา(260)'!C12</f>
        <v>139940</v>
      </c>
      <c r="L17" s="27">
        <f>+'[1]อุตสาหกรรม(310)'!C12</f>
        <v>5270</v>
      </c>
      <c r="M17" s="27">
        <f>+'[1]การเกษตร(320)'!C12</f>
        <v>0</v>
      </c>
      <c r="N17" s="27">
        <v>0</v>
      </c>
      <c r="O17" s="27">
        <v>0</v>
      </c>
      <c r="P17" s="89">
        <v>9483478.3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38</v>
      </c>
      <c r="B18" s="25">
        <f>+'[1]การศึกษา(210)'!B16+'[1]การศาสนา(260)'!B13</f>
        <v>10331600</v>
      </c>
      <c r="C18" s="25">
        <f t="shared" si="0"/>
        <v>1375200</v>
      </c>
      <c r="D18" s="27">
        <v>0</v>
      </c>
      <c r="E18" s="27">
        <v>0</v>
      </c>
      <c r="F18" s="27">
        <f>+'[1]การศึกษา(210)'!C16</f>
        <v>1375200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89">
        <f>+C17</f>
        <v>9483478.3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39</v>
      </c>
      <c r="B19" s="25">
        <f>+'[1]งานบริหารทั่วไป(110)'!B14+'[1]การศึกษา(210)'!B17+'[1]อุตสาหกรรม(310)'!B13</f>
        <v>16896900</v>
      </c>
      <c r="C19" s="25">
        <f t="shared" si="0"/>
        <v>1227083.65</v>
      </c>
      <c r="D19" s="26">
        <f>+'[1]งานบริหารทั่วไป(110)'!C14</f>
        <v>135070</v>
      </c>
      <c r="E19" s="27">
        <v>0</v>
      </c>
      <c r="F19" s="27">
        <f>+'[1]การศึกษา(210)'!C17</f>
        <v>7884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+'[1]อุตสาหกรรม(310)'!C13</f>
        <v>1084129.65</v>
      </c>
      <c r="M19" s="27">
        <v>0</v>
      </c>
      <c r="N19" s="27">
        <v>0</v>
      </c>
      <c r="O19" s="27">
        <v>0</v>
      </c>
      <c r="P19" s="89">
        <f>+P18-P17</f>
        <v>0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40</v>
      </c>
      <c r="B20" s="25">
        <f>+'[1]การศึกษา(210)'!B18</f>
        <v>3412400</v>
      </c>
      <c r="C20" s="25">
        <f t="shared" si="0"/>
        <v>0</v>
      </c>
      <c r="D20" s="27">
        <v>0</v>
      </c>
      <c r="E20" s="27">
        <v>0</v>
      </c>
      <c r="F20" s="27">
        <f>+'[1]การศึกษา(210)'!C18</f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41</v>
      </c>
      <c r="B21" s="25">
        <f>+'[1]งานบริหารทั่วไป(110)'!B15+'[1]การศึกษา(210)'!B19+'[1]การศาสนา(260)'!B14</f>
        <v>7329000</v>
      </c>
      <c r="C21" s="25">
        <f t="shared" si="0"/>
        <v>1427607.76</v>
      </c>
      <c r="D21" s="26">
        <f>+'[1]งานบริหารทั่วไป(110)'!C15</f>
        <v>739586.76</v>
      </c>
      <c r="E21" s="27">
        <v>0</v>
      </c>
      <c r="F21" s="26">
        <f>+'[1]การศึกษา(210)'!C19</f>
        <v>688021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+'[1]การศาสนา(260)'!C14</f>
        <v>0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42</v>
      </c>
      <c r="B22" s="25">
        <f>+'[1]การศาสนา(260)'!B15</f>
        <v>216000</v>
      </c>
      <c r="C22" s="25">
        <f>SUM(D22:O22)</f>
        <v>38392.52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>+'[1]การศาสนา(260)'!C15</f>
        <v>38392.52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43</v>
      </c>
      <c r="B23" s="28">
        <f>+'[1]การรักษาความสงบ(120)'!B15+'[1]การศึกษา(210)'!B20+'[1]สังคมสงเคราะห์ (230)'!B15+'[1]เคหะชุมชน(240)'!B15+'[1]สร้างความเข็มแข็ง (250)'!B15+'[1]การศาสนา(260)'!B16+'[1]การเกษตร(320)'!B15</f>
        <v>91474260</v>
      </c>
      <c r="C23" s="25">
        <f t="shared" si="0"/>
        <v>10429760</v>
      </c>
      <c r="D23" s="27">
        <v>0</v>
      </c>
      <c r="E23" s="27">
        <f>+'[1]การรักษาความสงบ(120)'!C15</f>
        <v>300000</v>
      </c>
      <c r="F23" s="26">
        <f>+'[1]การศึกษา(210)'!C20</f>
        <v>9959760</v>
      </c>
      <c r="G23" s="27">
        <f>+'[1]สังคมสงเคราะห์ (230)'!C15</f>
        <v>0</v>
      </c>
      <c r="H23" s="27">
        <v>0</v>
      </c>
      <c r="I23" s="27">
        <f>+'[1]เคหะชุมชน(240)'!C15</f>
        <v>0</v>
      </c>
      <c r="J23" s="27">
        <f>+'[1]สร้างความเข็มแข็ง (250)'!C15</f>
        <v>0</v>
      </c>
      <c r="K23" s="27">
        <f>+'[1]การศาสนา(260)'!C16</f>
        <v>170000</v>
      </c>
      <c r="L23" s="27">
        <v>0</v>
      </c>
      <c r="M23" s="27">
        <f>+'[1]การเกษตร(320)'!C15</f>
        <v>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44</v>
      </c>
      <c r="B24" s="25">
        <v>0</v>
      </c>
      <c r="C24" s="25">
        <f t="shared" si="0"/>
        <v>9999295</v>
      </c>
      <c r="D24" s="27">
        <v>0</v>
      </c>
      <c r="E24" s="27">
        <v>0</v>
      </c>
      <c r="F24" s="27">
        <f>+'[1]การศึกษา(210)'!C21</f>
        <v>3393295</v>
      </c>
      <c r="G24" s="27">
        <v>0</v>
      </c>
      <c r="H24" s="27">
        <f>+'[1]สาธารณสุข (220)'!C16</f>
        <v>6606000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45</v>
      </c>
      <c r="B25" s="26">
        <f>+'[1]งานบริหารทั่วไป(110)'!B17</f>
        <v>200000</v>
      </c>
      <c r="C25" s="25">
        <f t="shared" si="0"/>
        <v>0</v>
      </c>
      <c r="D25" s="27">
        <f>+'[1]งานบริหารทั่วไป(110)'!C17</f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16</v>
      </c>
      <c r="B26" s="25">
        <f>+'[1]งบกลาง(410)'!C17</f>
        <v>33667700</v>
      </c>
      <c r="C26" s="25">
        <f t="shared" si="0"/>
        <v>3451650.8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+'[1]งบกลาง(410)'!D17</f>
        <v>3451650.8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46</v>
      </c>
      <c r="B27" s="25">
        <f>+'[1]งบกลาง(410)'!C18</f>
        <v>885000</v>
      </c>
      <c r="C27" s="25">
        <f t="shared" si="0"/>
        <v>176385.36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f>+'[1]งบกลาง(410)'!D18</f>
        <v>176385.36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47</v>
      </c>
      <c r="B28" s="25">
        <v>0</v>
      </c>
      <c r="C28" s="25">
        <f t="shared" si="0"/>
        <v>1504506.24</v>
      </c>
      <c r="D28" s="27">
        <f>+'[1]งบกลาง(410)'!D19</f>
        <v>1504506.24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4" t="s">
        <v>48</v>
      </c>
      <c r="B29" s="25">
        <f>+'[1]งานบริหารทั่วไป(110)'!B19+'[1]การรักษาความสงบ(120)'!B18+'[1]การศึกษา(210)'!B23+'[1]อุตสาหกรรม(310)'!B18</f>
        <v>15318300</v>
      </c>
      <c r="C29" s="25">
        <f t="shared" si="0"/>
        <v>19100</v>
      </c>
      <c r="D29" s="26">
        <f>+'[1]งานบริหารทั่วไป(110)'!C19</f>
        <v>19100</v>
      </c>
      <c r="E29" s="27">
        <v>0</v>
      </c>
      <c r="F29" s="27">
        <f>+'[1]การศึกษา(210)'!C23</f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>+'[1]อุตสาหกรรม(310)'!C18</f>
        <v>0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24" t="s">
        <v>49</v>
      </c>
      <c r="B30" s="25">
        <v>0</v>
      </c>
      <c r="C30" s="25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8.75">
      <c r="A31" s="29" t="s">
        <v>50</v>
      </c>
      <c r="B31" s="25">
        <f>+'[1]งานบริหารทั่วไป(110)'!B20+'[1]การศึกษา(210)'!B25+'[1]สังคมสงเคราะห์ (230)'!B19+'[1]เคหะชุมชน(240)'!B19+'[1]การศาสนา(260)'!B19+'[1]อุตสาหกรรม(310)'!B20</f>
        <v>270514200</v>
      </c>
      <c r="C31" s="25">
        <f t="shared" si="0"/>
        <v>17900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f>+'[1]เคหะชุมชน(240)'!C19</f>
        <v>0</v>
      </c>
      <c r="J31" s="27">
        <v>0</v>
      </c>
      <c r="K31" s="27">
        <v>0</v>
      </c>
      <c r="L31" s="27">
        <f>+'[1]อุตสาหกรรม(310)'!C20</f>
        <v>17900</v>
      </c>
      <c r="M31" s="27">
        <v>0</v>
      </c>
      <c r="N31" s="27">
        <v>0</v>
      </c>
      <c r="O31" s="27"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8.75">
      <c r="A32" s="30" t="s">
        <v>51</v>
      </c>
      <c r="B32" s="31">
        <f>+'[1]เคหะชุมชน(240)'!B20+'[1]การศาสนา(260)'!B20+'[1]การศึกษา(210)'!B26</f>
        <v>49702800</v>
      </c>
      <c r="C32" s="25">
        <f t="shared" si="0"/>
        <v>0</v>
      </c>
      <c r="D32" s="27">
        <v>0</v>
      </c>
      <c r="E32" s="32">
        <v>0</v>
      </c>
      <c r="F32" s="27">
        <v>0</v>
      </c>
      <c r="G32" s="32">
        <v>0</v>
      </c>
      <c r="H32" s="32">
        <v>0</v>
      </c>
      <c r="I32" s="27">
        <v>0</v>
      </c>
      <c r="J32" s="27">
        <v>0</v>
      </c>
      <c r="K32" s="32">
        <f>+'[1]การศาสนา(260)'!C20</f>
        <v>0</v>
      </c>
      <c r="L32" s="32">
        <v>0</v>
      </c>
      <c r="M32" s="27">
        <v>0</v>
      </c>
      <c r="N32" s="27">
        <v>0</v>
      </c>
      <c r="O32" s="27"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9.5" thickBot="1">
      <c r="A33" s="33" t="s">
        <v>52</v>
      </c>
      <c r="B33" s="34">
        <f>SUM(B9:B32)</f>
        <v>700000000</v>
      </c>
      <c r="C33" s="34">
        <f>SUM(C9:C32)</f>
        <v>61374504.63</v>
      </c>
      <c r="D33" s="34">
        <f aca="true" t="shared" si="1" ref="D33:K33">SUM(D9:D32)</f>
        <v>16987814.09</v>
      </c>
      <c r="E33" s="34">
        <f t="shared" si="1"/>
        <v>300000</v>
      </c>
      <c r="F33" s="34">
        <f t="shared" si="1"/>
        <v>27064052.21</v>
      </c>
      <c r="G33" s="34">
        <f t="shared" si="1"/>
        <v>1902860</v>
      </c>
      <c r="H33" s="34">
        <f t="shared" si="1"/>
        <v>6606000</v>
      </c>
      <c r="I33" s="34">
        <f t="shared" si="1"/>
        <v>0</v>
      </c>
      <c r="J33" s="34">
        <f t="shared" si="1"/>
        <v>630</v>
      </c>
      <c r="K33" s="34">
        <f t="shared" si="1"/>
        <v>528032.52</v>
      </c>
      <c r="L33" s="35">
        <f>SUM(L9:L32)</f>
        <v>4357079.65</v>
      </c>
      <c r="M33" s="35">
        <f>SUM(M9:M32)</f>
        <v>0</v>
      </c>
      <c r="N33" s="35">
        <f>SUM(N9:N32)</f>
        <v>0</v>
      </c>
      <c r="O33" s="35">
        <f>SUM(O26:O32)</f>
        <v>3628036.1599999997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9.5" thickTop="1">
      <c r="A34" s="36"/>
      <c r="B34" s="37"/>
      <c r="C34" s="37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3" customFormat="1" ht="18.75">
      <c r="A35" s="36"/>
      <c r="B35" s="37"/>
      <c r="C35" s="37"/>
      <c r="D35" s="37"/>
      <c r="E35" s="38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3" customFormat="1" ht="18.75">
      <c r="A36" s="36"/>
      <c r="B36" s="37"/>
      <c r="C36" s="37"/>
      <c r="D36" s="37"/>
      <c r="E36" s="38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3" customFormat="1" ht="18.75">
      <c r="A37" s="36"/>
      <c r="B37" s="37"/>
      <c r="C37" s="37"/>
      <c r="D37" s="37"/>
      <c r="E37" s="38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23" customFormat="1" ht="18.75">
      <c r="A38" s="36"/>
      <c r="B38" s="37"/>
      <c r="C38" s="37"/>
      <c r="D38" s="37"/>
      <c r="E38" s="38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15" ht="18">
      <c r="A39" s="66" t="s">
        <v>53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8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8">
      <c r="A41" s="42"/>
      <c r="B41" s="42"/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75" s="48" customFormat="1" ht="18.75">
      <c r="A42" s="67" t="s">
        <v>2</v>
      </c>
      <c r="B42" s="68" t="s">
        <v>3</v>
      </c>
      <c r="C42" s="68" t="s">
        <v>4</v>
      </c>
      <c r="D42" s="43" t="s">
        <v>5</v>
      </c>
      <c r="E42" s="44" t="s">
        <v>6</v>
      </c>
      <c r="F42" s="69" t="s">
        <v>7</v>
      </c>
      <c r="G42" s="43" t="s">
        <v>8</v>
      </c>
      <c r="H42" s="72" t="s">
        <v>9</v>
      </c>
      <c r="I42" s="45" t="s">
        <v>10</v>
      </c>
      <c r="J42" s="43" t="s">
        <v>11</v>
      </c>
      <c r="K42" s="44" t="s">
        <v>12</v>
      </c>
      <c r="L42" s="46" t="s">
        <v>13</v>
      </c>
      <c r="M42" s="69" t="s">
        <v>14</v>
      </c>
      <c r="N42" s="75" t="s">
        <v>15</v>
      </c>
      <c r="O42" s="72" t="s">
        <v>16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</row>
    <row r="43" spans="1:75" s="48" customFormat="1" ht="18.75">
      <c r="A43" s="67"/>
      <c r="B43" s="68"/>
      <c r="C43" s="68"/>
      <c r="D43" s="49" t="s">
        <v>17</v>
      </c>
      <c r="E43" s="50" t="s">
        <v>18</v>
      </c>
      <c r="F43" s="70"/>
      <c r="G43" s="49" t="s">
        <v>19</v>
      </c>
      <c r="H43" s="73"/>
      <c r="I43" s="51" t="s">
        <v>20</v>
      </c>
      <c r="J43" s="49" t="s">
        <v>21</v>
      </c>
      <c r="K43" s="50" t="s">
        <v>22</v>
      </c>
      <c r="L43" s="52" t="s">
        <v>23</v>
      </c>
      <c r="M43" s="70"/>
      <c r="N43" s="76"/>
      <c r="O43" s="73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</row>
    <row r="44" spans="1:75" s="48" customFormat="1" ht="18.75">
      <c r="A44" s="67"/>
      <c r="B44" s="68"/>
      <c r="C44" s="68"/>
      <c r="D44" s="53"/>
      <c r="E44" s="54" t="s">
        <v>24</v>
      </c>
      <c r="F44" s="71"/>
      <c r="G44" s="53"/>
      <c r="H44" s="74"/>
      <c r="I44" s="55"/>
      <c r="J44" s="53" t="s">
        <v>25</v>
      </c>
      <c r="K44" s="54" t="s">
        <v>26</v>
      </c>
      <c r="L44" s="56" t="s">
        <v>27</v>
      </c>
      <c r="M44" s="71"/>
      <c r="N44" s="77"/>
      <c r="O44" s="7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</row>
    <row r="45" spans="1:75" s="23" customFormat="1" ht="18.75">
      <c r="A45" s="57" t="s">
        <v>54</v>
      </c>
      <c r="B45" s="20"/>
      <c r="C45" s="20"/>
      <c r="D45" s="20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55</v>
      </c>
      <c r="B46" s="25">
        <v>59000000</v>
      </c>
      <c r="C46" s="25">
        <v>17505933.06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56</v>
      </c>
      <c r="B47" s="25">
        <v>1300000</v>
      </c>
      <c r="C47" s="25">
        <v>164151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57</v>
      </c>
      <c r="B48" s="25">
        <v>18600000</v>
      </c>
      <c r="C48" s="25">
        <v>10381319.38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24" t="s">
        <v>58</v>
      </c>
      <c r="B49" s="25">
        <v>1740000</v>
      </c>
      <c r="C49" s="25">
        <v>165103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8.75">
      <c r="A50" s="24" t="s">
        <v>59</v>
      </c>
      <c r="B50" s="25">
        <v>60000</v>
      </c>
      <c r="C50" s="27">
        <v>18000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18.75">
      <c r="A51" s="24" t="s">
        <v>60</v>
      </c>
      <c r="B51" s="25">
        <v>510000000</v>
      </c>
      <c r="C51" s="27">
        <v>64097295.8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3" customFormat="1" ht="18.75">
      <c r="A52" s="24" t="s">
        <v>61</v>
      </c>
      <c r="B52" s="25">
        <v>109300000</v>
      </c>
      <c r="C52" s="25">
        <v>64620036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3" customFormat="1" ht="18.75">
      <c r="A53" s="58" t="s">
        <v>62</v>
      </c>
      <c r="B53" s="27">
        <v>0</v>
      </c>
      <c r="C53" s="26">
        <v>15498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3" customFormat="1" ht="19.5" thickBot="1">
      <c r="A54" s="59" t="s">
        <v>63</v>
      </c>
      <c r="B54" s="34">
        <f>SUM(B46:B53)</f>
        <v>700000000</v>
      </c>
      <c r="C54" s="34">
        <f aca="true" t="shared" si="2" ref="C54:O54">SUM(C46:C53)</f>
        <v>156967336.24</v>
      </c>
      <c r="D54" s="34">
        <f t="shared" si="2"/>
        <v>0</v>
      </c>
      <c r="E54" s="34">
        <f t="shared" si="2"/>
        <v>0</v>
      </c>
      <c r="F54" s="34">
        <f t="shared" si="2"/>
        <v>0</v>
      </c>
      <c r="G54" s="34">
        <f t="shared" si="2"/>
        <v>0</v>
      </c>
      <c r="H54" s="34">
        <f t="shared" si="2"/>
        <v>0</v>
      </c>
      <c r="I54" s="34">
        <f t="shared" si="2"/>
        <v>0</v>
      </c>
      <c r="J54" s="34">
        <f t="shared" si="2"/>
        <v>0</v>
      </c>
      <c r="K54" s="34">
        <f t="shared" si="2"/>
        <v>0</v>
      </c>
      <c r="L54" s="34">
        <f t="shared" si="2"/>
        <v>0</v>
      </c>
      <c r="M54" s="34">
        <f t="shared" si="2"/>
        <v>0</v>
      </c>
      <c r="N54" s="34">
        <f t="shared" si="2"/>
        <v>0</v>
      </c>
      <c r="O54" s="34">
        <f t="shared" si="2"/>
        <v>0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s="23" customFormat="1" ht="20.25" thickBot="1" thickTop="1">
      <c r="A55" s="60" t="s">
        <v>64</v>
      </c>
      <c r="B55" s="22"/>
      <c r="C55" s="61">
        <f>+C54-C33</f>
        <v>95592831.61000001</v>
      </c>
      <c r="D55" s="22"/>
      <c r="E55" s="22"/>
      <c r="F55" s="22"/>
      <c r="G55" s="62"/>
      <c r="H55" s="62"/>
      <c r="I55" s="62"/>
      <c r="J55" s="62"/>
      <c r="K55" s="62"/>
      <c r="L55" s="62"/>
      <c r="M55" s="62"/>
      <c r="N55" s="62"/>
      <c r="O55" s="6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ht="18.75" thickTop="1"/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9:O39"/>
    <mergeCell ref="A42:A44"/>
    <mergeCell ref="B42:B44"/>
    <mergeCell ref="C42:C44"/>
    <mergeCell ref="F42:F44"/>
    <mergeCell ref="H42:H44"/>
    <mergeCell ref="M42:M44"/>
    <mergeCell ref="N42:N44"/>
    <mergeCell ref="O42:O44"/>
  </mergeCells>
  <printOptions/>
  <pageMargins left="0.1968503937007874" right="0.1968503937007874" top="0.5905511811023623" bottom="0" header="0.3937007874015748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2015-03-25T03:52:19Z</dcterms:created>
  <dcterms:modified xsi:type="dcterms:W3CDTF">2015-03-27T09:10:55Z</dcterms:modified>
  <cp:category/>
  <cp:version/>
  <cp:contentType/>
  <cp:contentStatus/>
</cp:coreProperties>
</file>